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分段汇总表" sheetId="2" r:id="rId1"/>
    <sheet name="基层分段汇总表." sheetId="1" r:id="rId2"/>
  </sheets>
  <calcPr calcId="144525"/>
</workbook>
</file>

<file path=xl/sharedStrings.xml><?xml version="1.0" encoding="utf-8"?>
<sst xmlns="http://schemas.openxmlformats.org/spreadsheetml/2006/main" count="108" uniqueCount="88">
  <si>
    <t>奎屯市2024年4月高龄津贴分段汇总统计表</t>
  </si>
  <si>
    <t xml:space="preserve">    填报单位：奎屯市民政局                                                               填报时间：2024年4月22日</t>
  </si>
  <si>
    <t>序号</t>
  </si>
  <si>
    <t>单位名称</t>
  </si>
  <si>
    <t>分段情况</t>
  </si>
  <si>
    <t>合计人数</t>
  </si>
  <si>
    <t>合计金额</t>
  </si>
  <si>
    <t>75-79岁</t>
  </si>
  <si>
    <t>金额</t>
  </si>
  <si>
    <t>80-89岁</t>
  </si>
  <si>
    <t>90-99岁</t>
  </si>
  <si>
    <t>100岁</t>
  </si>
  <si>
    <t>团结街街道</t>
  </si>
  <si>
    <t>乌东路街道</t>
  </si>
  <si>
    <t>北京路街道</t>
  </si>
  <si>
    <t>北京西路街道</t>
  </si>
  <si>
    <t>乌西路街道</t>
  </si>
  <si>
    <t>火车站街道</t>
  </si>
  <si>
    <t>开干齐乡</t>
  </si>
  <si>
    <t>合  计</t>
  </si>
  <si>
    <r>
      <t>主管领导：</t>
    </r>
    <r>
      <rPr>
        <sz val="11"/>
        <color theme="1"/>
        <rFont val="Tahoma"/>
        <charset val="134"/>
      </rPr>
      <t xml:space="preserve">                                </t>
    </r>
    <r>
      <rPr>
        <sz val="11"/>
        <color theme="1"/>
        <rFont val="宋体"/>
        <charset val="134"/>
      </rPr>
      <t>分管领导：</t>
    </r>
    <r>
      <rPr>
        <sz val="11"/>
        <color theme="1"/>
        <rFont val="Tahoma"/>
        <charset val="134"/>
      </rPr>
      <t xml:space="preserve">                                 </t>
    </r>
    <r>
      <rPr>
        <sz val="11"/>
        <color theme="1"/>
        <rFont val="宋体"/>
        <charset val="134"/>
      </rPr>
      <t>科室负责人：</t>
    </r>
    <r>
      <rPr>
        <sz val="11"/>
        <color theme="1"/>
        <rFont val="Tahoma"/>
        <charset val="134"/>
      </rPr>
      <t xml:space="preserve">                                </t>
    </r>
    <r>
      <rPr>
        <sz val="11"/>
        <color theme="1"/>
        <rFont val="宋体"/>
        <charset val="134"/>
      </rPr>
      <t>制表人：迪丽努尔</t>
    </r>
  </si>
  <si>
    <t>奎屯市2024年4月75岁以上高龄津贴发放汇总表</t>
  </si>
  <si>
    <r>
      <rPr>
        <sz val="12"/>
        <color theme="1"/>
        <rFont val="宋体"/>
        <charset val="134"/>
      </rPr>
      <t>填报单位：奎屯市民政局</t>
    </r>
    <r>
      <rPr>
        <sz val="12"/>
        <color theme="1"/>
        <rFont val="Tahoma"/>
        <charset val="134"/>
      </rPr>
      <t xml:space="preserve">                                                                                        </t>
    </r>
    <r>
      <rPr>
        <sz val="12"/>
        <color theme="1"/>
        <rFont val="宋体"/>
        <charset val="134"/>
      </rPr>
      <t>填报时间：2024年4月22日</t>
    </r>
  </si>
  <si>
    <t>单位：人   元</t>
  </si>
  <si>
    <t>街道乡</t>
  </si>
  <si>
    <t>社区（村）</t>
  </si>
  <si>
    <t>总数</t>
  </si>
  <si>
    <t>75岁-79岁</t>
  </si>
  <si>
    <t>80岁-89岁</t>
  </si>
  <si>
    <t>90岁-99岁</t>
  </si>
  <si>
    <t>100岁以上</t>
  </si>
  <si>
    <t>人数</t>
  </si>
  <si>
    <t>云岫里社区</t>
  </si>
  <si>
    <t>风华里社区</t>
  </si>
  <si>
    <t>绿波里社区</t>
  </si>
  <si>
    <t>金桥里社区</t>
  </si>
  <si>
    <t>毓秀里社区</t>
  </si>
  <si>
    <t>芙蓉里东社区</t>
  </si>
  <si>
    <t>喀拉尕什社区</t>
  </si>
  <si>
    <t>海纳尔社区</t>
  </si>
  <si>
    <t>绿荷里社区</t>
  </si>
  <si>
    <t>绿莹里社区</t>
  </si>
  <si>
    <t>曙光里社区</t>
  </si>
  <si>
    <t>芙蓉里西社区</t>
  </si>
  <si>
    <t>夏哈拉社区</t>
  </si>
  <si>
    <t>飞鸿里社区</t>
  </si>
  <si>
    <t>龙溪里社区</t>
  </si>
  <si>
    <t>英华里社区</t>
  </si>
  <si>
    <t>天香里社区</t>
  </si>
  <si>
    <t>启明里社区</t>
  </si>
  <si>
    <t>迎宾园</t>
  </si>
  <si>
    <t>哈英德</t>
  </si>
  <si>
    <t>阿乐腾肯特</t>
  </si>
  <si>
    <t>康乐园</t>
  </si>
  <si>
    <t>同济里</t>
  </si>
  <si>
    <t>乌 孙</t>
  </si>
  <si>
    <t>怡沁里</t>
  </si>
  <si>
    <t>东绣苑社区</t>
  </si>
  <si>
    <t>东旭苑社区</t>
  </si>
  <si>
    <t>乌尔迈克南社区</t>
  </si>
  <si>
    <t>东亭苑社区</t>
  </si>
  <si>
    <t>东轩苑社区</t>
  </si>
  <si>
    <t>苏瓦特社区</t>
  </si>
  <si>
    <t>东虹苑社区</t>
  </si>
  <si>
    <t>湖兰布拉克</t>
  </si>
  <si>
    <t>东晖苑社区</t>
  </si>
  <si>
    <t>乌尔迈克北社区</t>
  </si>
  <si>
    <t>阿克塔木社区</t>
  </si>
  <si>
    <t>叶林桃社区</t>
  </si>
  <si>
    <t>穗丰园社区</t>
  </si>
  <si>
    <t>西华园社区</t>
  </si>
  <si>
    <t>鹏程园社区</t>
  </si>
  <si>
    <t>绿洲社区</t>
  </si>
  <si>
    <t>金波园社区</t>
  </si>
  <si>
    <t>闻莺园社区</t>
  </si>
  <si>
    <t>五公里社区</t>
  </si>
  <si>
    <t>绿荷里社区果香园片区</t>
  </si>
  <si>
    <t>酒香园社区</t>
  </si>
  <si>
    <t>康泰园社区</t>
  </si>
  <si>
    <t>居安园社区</t>
  </si>
  <si>
    <t>万科里社区</t>
  </si>
  <si>
    <t>劲松园社区</t>
  </si>
  <si>
    <t>开干齐村</t>
  </si>
  <si>
    <t>梧桐树村</t>
  </si>
  <si>
    <t>高疙瘩泉村</t>
  </si>
  <si>
    <t>别列克齐村</t>
  </si>
  <si>
    <t>总计</t>
  </si>
  <si>
    <r>
      <rPr>
        <sz val="11"/>
        <color theme="1"/>
        <rFont val="宋体"/>
        <charset val="134"/>
      </rPr>
      <t>主管领导：</t>
    </r>
    <r>
      <rPr>
        <sz val="11"/>
        <color theme="1"/>
        <rFont val="Tahoma"/>
        <charset val="134"/>
      </rPr>
      <t xml:space="preserve">                                   </t>
    </r>
    <r>
      <rPr>
        <sz val="11"/>
        <color theme="1"/>
        <rFont val="宋体"/>
        <charset val="134"/>
      </rPr>
      <t>分管领导：</t>
    </r>
    <r>
      <rPr>
        <sz val="11"/>
        <color theme="1"/>
        <rFont val="Tahoma"/>
        <charset val="134"/>
      </rPr>
      <t xml:space="preserve">                                          </t>
    </r>
    <r>
      <rPr>
        <sz val="11"/>
        <color theme="1"/>
        <rFont val="宋体"/>
        <charset val="134"/>
      </rPr>
      <t>科室负责人：</t>
    </r>
    <r>
      <rPr>
        <sz val="11"/>
        <color theme="1"/>
        <rFont val="Tahoma"/>
        <charset val="134"/>
      </rPr>
      <t xml:space="preserve">                                          </t>
    </r>
    <r>
      <rPr>
        <sz val="11"/>
        <color theme="1"/>
        <rFont val="宋体"/>
        <charset val="134"/>
      </rPr>
      <t>制表人：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</si>
</sst>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;[Red]0"/>
    <numFmt numFmtId="43" formatCode="_ * #,##0.00_ ;_ * \-#,##0.00_ ;_ * &quot;-&quot;??_ ;_ @_ "/>
    <numFmt numFmtId="177" formatCode="0.00_);[Red]\(0.00\)"/>
    <numFmt numFmtId="178" formatCode="0_ "/>
  </numFmts>
  <fonts count="35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sz val="18"/>
      <name val="方正小标宋简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Tahoma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8"/>
      <color theme="1"/>
      <name val="方正小标宋简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6" borderId="14" applyNumberFormat="0" applyFont="0" applyAlignment="0" applyProtection="0">
      <alignment vertical="center"/>
    </xf>
    <xf numFmtId="0" fontId="7" fillId="0" borderId="0">
      <alignment vertical="center"/>
    </xf>
    <xf numFmtId="0" fontId="0" fillId="4" borderId="10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9" borderId="12" applyNumberFormat="0" applyAlignment="0" applyProtection="0">
      <alignment vertical="center"/>
    </xf>
    <xf numFmtId="0" fontId="18" fillId="9" borderId="11" applyNumberFormat="0" applyAlignment="0" applyProtection="0">
      <alignment vertical="center"/>
    </xf>
    <xf numFmtId="0" fontId="31" fillId="24" borderId="16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0" borderId="0"/>
    <xf numFmtId="0" fontId="16" fillId="3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4" fillId="0" borderId="0" xfId="60" applyFont="1" applyBorder="1" applyAlignment="1">
      <alignment horizontal="center" vertical="center"/>
    </xf>
    <xf numFmtId="49" fontId="4" fillId="0" borderId="0" xfId="60" applyNumberFormat="1" applyFont="1" applyBorder="1" applyAlignment="1">
      <alignment horizontal="center" vertical="center"/>
    </xf>
    <xf numFmtId="177" fontId="4" fillId="0" borderId="0" xfId="6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47" applyBorder="1" applyAlignment="1">
      <alignment horizontal="center" vertical="center"/>
    </xf>
    <xf numFmtId="49" fontId="7" fillId="0" borderId="1" xfId="47" applyNumberFormat="1" applyBorder="1" applyAlignment="1">
      <alignment horizontal="center" vertical="center"/>
    </xf>
    <xf numFmtId="177" fontId="7" fillId="0" borderId="1" xfId="47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23" applyFont="1" applyFill="1" applyBorder="1" applyAlignment="1">
      <alignment horizontal="center" vertical="center" wrapText="1"/>
    </xf>
    <xf numFmtId="176" fontId="5" fillId="0" borderId="1" xfId="23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1" xfId="47" applyFont="1" applyFill="1" applyBorder="1" applyAlignment="1">
      <alignment horizontal="center" vertical="center"/>
    </xf>
    <xf numFmtId="176" fontId="5" fillId="2" borderId="1" xfId="23" applyNumberFormat="1" applyFont="1" applyFill="1" applyBorder="1" applyAlignment="1">
      <alignment horizontal="center" vertical="center" wrapText="1"/>
    </xf>
    <xf numFmtId="176" fontId="5" fillId="0" borderId="1" xfId="61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5" fillId="0" borderId="1" xfId="42" applyNumberFormat="1" applyFont="1" applyFill="1" applyBorder="1" applyAlignment="1">
      <alignment horizontal="center" vertical="center"/>
    </xf>
    <xf numFmtId="0" fontId="5" fillId="0" borderId="1" xfId="47" applyFont="1" applyBorder="1" applyAlignment="1">
      <alignment horizontal="center" vertical="center"/>
    </xf>
    <xf numFmtId="176" fontId="5" fillId="0" borderId="1" xfId="47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5" applyNumberFormat="1" applyFont="1" applyFill="1" applyBorder="1" applyAlignment="1">
      <alignment horizontal="center" vertical="center"/>
    </xf>
    <xf numFmtId="176" fontId="7" fillId="0" borderId="1" xfId="61" applyNumberFormat="1" applyFont="1" applyFill="1" applyBorder="1" applyAlignment="1">
      <alignment horizontal="center" vertical="center" wrapText="1"/>
    </xf>
    <xf numFmtId="0" fontId="7" fillId="2" borderId="1" xfId="23" applyFont="1" applyFill="1" applyBorder="1" applyAlignment="1">
      <alignment horizontal="center" vertical="center" wrapText="1"/>
    </xf>
    <xf numFmtId="176" fontId="5" fillId="2" borderId="1" xfId="61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6" fontId="7" fillId="0" borderId="1" xfId="55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7" fillId="0" borderId="1" xfId="23" applyNumberFormat="1" applyFont="1" applyFill="1" applyBorder="1" applyAlignment="1">
      <alignment horizontal="center" vertical="center" wrapText="1"/>
    </xf>
    <xf numFmtId="0" fontId="7" fillId="0" borderId="1" xfId="16" applyNumberFormat="1" applyFont="1" applyFill="1" applyBorder="1" applyAlignment="1" applyProtection="1">
      <alignment horizontal="center" vertical="center" wrapText="1"/>
    </xf>
    <xf numFmtId="176" fontId="8" fillId="0" borderId="1" xfId="16" applyNumberFormat="1" applyFont="1" applyFill="1" applyBorder="1" applyAlignment="1" applyProtection="1">
      <alignment horizontal="center" vertical="center" wrapText="1"/>
    </xf>
    <xf numFmtId="0" fontId="7" fillId="0" borderId="1" xfId="17" applyFont="1" applyFill="1" applyBorder="1" applyAlignment="1" applyProtection="1">
      <alignment horizontal="center" vertical="center" wrapText="1"/>
    </xf>
    <xf numFmtId="176" fontId="8" fillId="2" borderId="1" xfId="17" applyNumberFormat="1" applyFont="1" applyFill="1" applyBorder="1" applyAlignment="1" applyProtection="1">
      <alignment horizontal="center" vertical="center" wrapText="1"/>
    </xf>
    <xf numFmtId="0" fontId="7" fillId="0" borderId="1" xfId="23" applyFont="1" applyBorder="1" applyAlignment="1">
      <alignment horizontal="center" vertical="center" wrapText="1"/>
    </xf>
    <xf numFmtId="0" fontId="7" fillId="0" borderId="1" xfId="8" applyFont="1" applyBorder="1" applyAlignment="1">
      <alignment horizontal="center" vertical="center"/>
    </xf>
    <xf numFmtId="0" fontId="7" fillId="0" borderId="1" xfId="47" applyFont="1" applyBorder="1" applyAlignment="1">
      <alignment horizontal="center" vertical="center"/>
    </xf>
    <xf numFmtId="176" fontId="7" fillId="0" borderId="1" xfId="47" applyNumberFormat="1" applyFont="1" applyFill="1" applyBorder="1" applyAlignment="1">
      <alignment horizontal="center" vertical="center"/>
    </xf>
    <xf numFmtId="0" fontId="7" fillId="0" borderId="1" xfId="47" applyFont="1" applyBorder="1" applyAlignment="1">
      <alignment horizontal="center" vertical="center" wrapText="1"/>
    </xf>
    <xf numFmtId="176" fontId="7" fillId="0" borderId="1" xfId="61" applyNumberFormat="1" applyFont="1" applyFill="1" applyBorder="1" applyAlignment="1">
      <alignment horizontal="center" vertical="center"/>
    </xf>
    <xf numFmtId="176" fontId="7" fillId="0" borderId="1" xfId="47" applyNumberFormat="1" applyFont="1" applyFill="1" applyBorder="1" applyAlignment="1">
      <alignment horizontal="center" vertical="center" wrapText="1"/>
    </xf>
    <xf numFmtId="176" fontId="7" fillId="0" borderId="1" xfId="64" applyNumberFormat="1" applyFont="1" applyFill="1" applyBorder="1" applyAlignment="1">
      <alignment horizontal="center" vertical="center" wrapText="1"/>
    </xf>
    <xf numFmtId="176" fontId="7" fillId="0" borderId="1" xfId="23" applyNumberFormat="1" applyFont="1" applyFill="1" applyBorder="1" applyAlignment="1" applyProtection="1">
      <alignment horizontal="center" vertical="center" wrapText="1"/>
    </xf>
    <xf numFmtId="176" fontId="7" fillId="0" borderId="1" xfId="62" applyNumberFormat="1" applyFont="1" applyFill="1" applyBorder="1" applyAlignment="1" applyProtection="1">
      <alignment horizontal="center" vertical="center"/>
    </xf>
    <xf numFmtId="176" fontId="8" fillId="0" borderId="1" xfId="15" applyNumberFormat="1" applyFont="1" applyFill="1" applyBorder="1" applyAlignment="1" applyProtection="1">
      <alignment horizontal="center" vertical="center" wrapText="1"/>
    </xf>
    <xf numFmtId="0" fontId="5" fillId="0" borderId="1" xfId="23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7" fillId="0" borderId="1" xfId="65" applyFont="1" applyFill="1" applyBorder="1" applyAlignment="1">
      <alignment horizontal="center" vertical="center"/>
    </xf>
    <xf numFmtId="178" fontId="8" fillId="0" borderId="5" xfId="0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178" fontId="10" fillId="0" borderId="1" xfId="42" applyNumberFormat="1" applyFont="1" applyFill="1" applyBorder="1" applyAlignment="1">
      <alignment horizontal="center" vertical="center"/>
    </xf>
    <xf numFmtId="0" fontId="5" fillId="2" borderId="1" xfId="23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76" fontId="11" fillId="0" borderId="1" xfId="47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61" applyNumberFormat="1" applyFont="1" applyFill="1" applyBorder="1" applyAlignment="1">
      <alignment horizontal="center" vertical="center" wrapText="1"/>
    </xf>
    <xf numFmtId="176" fontId="7" fillId="0" borderId="1" xfId="47" applyNumberFormat="1" applyBorder="1" applyAlignment="1">
      <alignment horizontal="center" vertical="center"/>
    </xf>
    <xf numFmtId="176" fontId="12" fillId="0" borderId="1" xfId="47" applyNumberFormat="1" applyFont="1" applyBorder="1" applyAlignment="1">
      <alignment horizontal="center" vertical="center"/>
    </xf>
    <xf numFmtId="0" fontId="6" fillId="2" borderId="0" xfId="62" applyFont="1" applyFill="1" applyAlignment="1">
      <alignment horizontal="left" vertical="center"/>
    </xf>
    <xf numFmtId="0" fontId="1" fillId="2" borderId="0" xfId="62" applyFont="1" applyFill="1" applyAlignment="1">
      <alignment horizontal="left" vertical="center"/>
    </xf>
    <xf numFmtId="177" fontId="1" fillId="2" borderId="0" xfId="62" applyNumberFormat="1" applyFont="1" applyFill="1" applyAlignment="1">
      <alignment horizontal="left" vertical="center"/>
    </xf>
    <xf numFmtId="0" fontId="13" fillId="0" borderId="0" xfId="60" applyFont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6" fontId="10" fillId="0" borderId="1" xfId="42" applyNumberFormat="1" applyFont="1" applyFill="1" applyBorder="1" applyAlignment="1">
      <alignment horizontal="center" vertical="center"/>
    </xf>
    <xf numFmtId="176" fontId="5" fillId="0" borderId="1" xfId="47" applyNumberFormat="1" applyFont="1" applyFill="1" applyBorder="1" applyAlignment="1">
      <alignment horizontal="center" vertical="center"/>
    </xf>
    <xf numFmtId="176" fontId="7" fillId="2" borderId="1" xfId="23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1" xfId="63" applyNumberFormat="1" applyFont="1" applyFill="1" applyBorder="1" applyAlignment="1">
      <alignment horizontal="center" vertical="center"/>
    </xf>
    <xf numFmtId="176" fontId="7" fillId="0" borderId="1" xfId="42" applyNumberFormat="1" applyFont="1" applyFill="1" applyBorder="1" applyAlignment="1" applyProtection="1">
      <alignment horizontal="center" vertical="center"/>
    </xf>
    <xf numFmtId="176" fontId="7" fillId="0" borderId="1" xfId="15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7" fillId="0" borderId="1" xfId="66" applyNumberFormat="1" applyFont="1" applyFill="1" applyBorder="1" applyAlignment="1">
      <alignment horizontal="center" vertical="center" wrapText="1"/>
    </xf>
    <xf numFmtId="0" fontId="1" fillId="0" borderId="0" xfId="42">
      <alignment vertical="center"/>
    </xf>
    <xf numFmtId="0" fontId="14" fillId="0" borderId="0" xfId="42" applyFont="1" applyFill="1" applyBorder="1" applyAlignment="1">
      <alignment horizontal="center" vertical="center"/>
    </xf>
    <xf numFmtId="0" fontId="10" fillId="0" borderId="0" xfId="42" applyFont="1" applyFill="1" applyBorder="1" applyAlignment="1">
      <alignment horizontal="left" vertical="center"/>
    </xf>
    <xf numFmtId="0" fontId="6" fillId="0" borderId="1" xfId="42" applyFont="1" applyFill="1" applyBorder="1" applyAlignment="1">
      <alignment horizontal="center" vertical="center" wrapText="1"/>
    </xf>
    <xf numFmtId="0" fontId="5" fillId="2" borderId="1" xfId="59" applyFont="1" applyFill="1" applyBorder="1" applyAlignment="1">
      <alignment horizontal="center" vertical="center"/>
    </xf>
    <xf numFmtId="0" fontId="5" fillId="2" borderId="8" xfId="59" applyFont="1" applyFill="1" applyBorder="1" applyAlignment="1">
      <alignment horizontal="center" vertical="center"/>
    </xf>
    <xf numFmtId="0" fontId="5" fillId="2" borderId="9" xfId="59" applyFont="1" applyFill="1" applyBorder="1" applyAlignment="1">
      <alignment horizontal="center" vertical="center"/>
    </xf>
    <xf numFmtId="0" fontId="1" fillId="0" borderId="1" xfId="42" applyFont="1" applyFill="1" applyBorder="1" applyAlignment="1">
      <alignment horizontal="center" vertical="center"/>
    </xf>
    <xf numFmtId="0" fontId="7" fillId="0" borderId="1" xfId="8" applyFont="1" applyFill="1" applyBorder="1" applyAlignment="1">
      <alignment horizontal="center" vertical="center"/>
    </xf>
    <xf numFmtId="176" fontId="5" fillId="0" borderId="1" xfId="59" applyNumberFormat="1" applyFont="1" applyBorder="1" applyAlignment="1">
      <alignment horizontal="center" vertical="center"/>
    </xf>
    <xf numFmtId="176" fontId="15" fillId="0" borderId="1" xfId="58" applyNumberFormat="1" applyFont="1" applyFill="1" applyBorder="1" applyAlignment="1">
      <alignment horizontal="center" vertical="center"/>
    </xf>
    <xf numFmtId="0" fontId="7" fillId="0" borderId="1" xfId="8" applyFont="1" applyFill="1" applyBorder="1" applyAlignment="1">
      <alignment horizontal="center" vertical="center" wrapText="1"/>
    </xf>
    <xf numFmtId="0" fontId="6" fillId="0" borderId="8" xfId="42" applyFont="1" applyFill="1" applyBorder="1" applyAlignment="1">
      <alignment horizontal="center" vertical="center" wrapText="1"/>
    </xf>
    <xf numFmtId="0" fontId="6" fillId="0" borderId="7" xfId="42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6" fillId="0" borderId="2" xfId="42" applyFont="1" applyFill="1" applyBorder="1" applyAlignment="1">
      <alignment horizontal="center" vertical="center"/>
    </xf>
    <xf numFmtId="0" fontId="6" fillId="0" borderId="4" xfId="42" applyFont="1" applyFill="1" applyBorder="1" applyAlignment="1">
      <alignment horizontal="center" vertical="center"/>
    </xf>
    <xf numFmtId="0" fontId="1" fillId="0" borderId="4" xfId="42" applyFont="1" applyFill="1" applyBorder="1" applyAlignment="1">
      <alignment horizontal="center"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千位分隔" xfId="7" builtinId="3"/>
    <cellStyle name="常规 2_分段汇总表" xfId="8"/>
    <cellStyle name="40% - 强调文字颜色 3" xfId="9" builtinId="39"/>
    <cellStyle name="差" xfId="10" builtinId="27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2 4 5 11 9" xfId="15"/>
    <cellStyle name="注释 5 3" xfId="16"/>
    <cellStyle name="常规 2 13 18 7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3 2 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常规_分段汇总表" xfId="42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2 120" xfId="58"/>
    <cellStyle name="常规 3 2_分段汇总表" xfId="59"/>
    <cellStyle name="常规 2 4" xfId="60"/>
    <cellStyle name="常规 15 2 3" xfId="61"/>
    <cellStyle name="常规 178" xfId="62"/>
    <cellStyle name="常规 21 10" xfId="63"/>
    <cellStyle name="常规 3" xfId="64"/>
    <cellStyle name="常规 2_酒香园社区第四季度高龄老人高龄津贴基层汇总统计表" xfId="65"/>
    <cellStyle name="常规 17 4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P18" sqref="P18"/>
    </sheetView>
  </sheetViews>
  <sheetFormatPr defaultColWidth="9" defaultRowHeight="14.25"/>
  <cols>
    <col min="1" max="2" width="9" style="1"/>
    <col min="3" max="3" width="15.5" style="1" customWidth="1"/>
    <col min="4" max="16384" width="9" style="1"/>
  </cols>
  <sheetData>
    <row r="1" s="1" customFormat="1" ht="54.75" customHeight="1" spans="1:13">
      <c r="A1" s="87"/>
      <c r="B1" s="88" t="s">
        <v>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="1" customFormat="1" ht="29.25" customHeight="1" spans="1:13">
      <c r="A2" s="87"/>
      <c r="B2" s="89" t="s">
        <v>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="1" customFormat="1" ht="30" customHeight="1" spans="1:13">
      <c r="A3" s="87"/>
      <c r="B3" s="90" t="s">
        <v>2</v>
      </c>
      <c r="C3" s="91" t="s">
        <v>3</v>
      </c>
      <c r="D3" s="92" t="s">
        <v>4</v>
      </c>
      <c r="E3" s="93"/>
      <c r="F3" s="93"/>
      <c r="G3" s="93"/>
      <c r="H3" s="93"/>
      <c r="I3" s="93"/>
      <c r="J3" s="93"/>
      <c r="K3" s="93"/>
      <c r="L3" s="103" t="s">
        <v>5</v>
      </c>
      <c r="M3" s="103" t="s">
        <v>6</v>
      </c>
    </row>
    <row r="4" s="1" customFormat="1" ht="30" customHeight="1" spans="1:13">
      <c r="A4" s="87"/>
      <c r="B4" s="94"/>
      <c r="C4" s="91"/>
      <c r="D4" s="91" t="s">
        <v>7</v>
      </c>
      <c r="E4" s="91" t="s">
        <v>8</v>
      </c>
      <c r="F4" s="91" t="s">
        <v>9</v>
      </c>
      <c r="G4" s="91" t="s">
        <v>8</v>
      </c>
      <c r="H4" s="91" t="s">
        <v>10</v>
      </c>
      <c r="I4" s="91" t="s">
        <v>8</v>
      </c>
      <c r="J4" s="91" t="s">
        <v>11</v>
      </c>
      <c r="K4" s="91" t="s">
        <v>8</v>
      </c>
      <c r="L4" s="104"/>
      <c r="M4" s="105"/>
    </row>
    <row r="5" s="1" customFormat="1" ht="30" customHeight="1" spans="1:13">
      <c r="A5" s="87"/>
      <c r="B5" s="90">
        <v>1</v>
      </c>
      <c r="C5" s="95" t="s">
        <v>12</v>
      </c>
      <c r="D5" s="77">
        <v>1554</v>
      </c>
      <c r="E5" s="77">
        <v>77700</v>
      </c>
      <c r="F5" s="77">
        <v>2275</v>
      </c>
      <c r="G5" s="77">
        <v>182000</v>
      </c>
      <c r="H5" s="77">
        <v>194</v>
      </c>
      <c r="I5" s="77">
        <v>29100</v>
      </c>
      <c r="J5" s="77">
        <v>4</v>
      </c>
      <c r="K5" s="77">
        <v>1200</v>
      </c>
      <c r="L5" s="77">
        <f t="shared" ref="L5:L11" si="0">SUM(D5,F5,H5,J5)</f>
        <v>4027</v>
      </c>
      <c r="M5" s="77">
        <f t="shared" ref="M5:M11" si="1">SUM(E5,G5,I5,K5)</f>
        <v>290000</v>
      </c>
    </row>
    <row r="6" s="1" customFormat="1" ht="30" customHeight="1" spans="1:13">
      <c r="A6" s="87"/>
      <c r="B6" s="90">
        <v>2</v>
      </c>
      <c r="C6" s="62" t="s">
        <v>13</v>
      </c>
      <c r="D6" s="77">
        <v>713</v>
      </c>
      <c r="E6" s="77">
        <v>35650</v>
      </c>
      <c r="F6" s="77">
        <v>800</v>
      </c>
      <c r="G6" s="77">
        <v>64000</v>
      </c>
      <c r="H6" s="77">
        <v>53</v>
      </c>
      <c r="I6" s="77">
        <v>7950</v>
      </c>
      <c r="J6" s="77">
        <v>0</v>
      </c>
      <c r="K6" s="77">
        <v>0</v>
      </c>
      <c r="L6" s="77">
        <f t="shared" si="0"/>
        <v>1566</v>
      </c>
      <c r="M6" s="77">
        <f t="shared" si="1"/>
        <v>107600</v>
      </c>
    </row>
    <row r="7" s="1" customFormat="1" ht="30" customHeight="1" spans="1:13">
      <c r="A7" s="87"/>
      <c r="B7" s="90">
        <v>3</v>
      </c>
      <c r="C7" s="95" t="s">
        <v>14</v>
      </c>
      <c r="D7" s="77">
        <v>798</v>
      </c>
      <c r="E7" s="77">
        <v>39900</v>
      </c>
      <c r="F7" s="77">
        <v>1077</v>
      </c>
      <c r="G7" s="77">
        <v>86160</v>
      </c>
      <c r="H7" s="77">
        <v>81</v>
      </c>
      <c r="I7" s="77">
        <v>12150</v>
      </c>
      <c r="J7" s="77">
        <v>1</v>
      </c>
      <c r="K7" s="77">
        <v>300</v>
      </c>
      <c r="L7" s="77">
        <f t="shared" si="0"/>
        <v>1957</v>
      </c>
      <c r="M7" s="77">
        <f t="shared" si="1"/>
        <v>138510</v>
      </c>
    </row>
    <row r="8" s="1" customFormat="1" ht="30" customHeight="1" spans="1:13">
      <c r="A8" s="87"/>
      <c r="B8" s="90">
        <v>4</v>
      </c>
      <c r="C8" s="95" t="s">
        <v>15</v>
      </c>
      <c r="D8" s="77">
        <v>358</v>
      </c>
      <c r="E8" s="77">
        <v>17900</v>
      </c>
      <c r="F8" s="77">
        <v>520</v>
      </c>
      <c r="G8" s="77">
        <v>41600</v>
      </c>
      <c r="H8" s="77">
        <v>44</v>
      </c>
      <c r="I8" s="77">
        <v>6600</v>
      </c>
      <c r="J8" s="77">
        <v>1</v>
      </c>
      <c r="K8" s="77">
        <v>300</v>
      </c>
      <c r="L8" s="77">
        <f t="shared" si="0"/>
        <v>923</v>
      </c>
      <c r="M8" s="77">
        <f t="shared" si="1"/>
        <v>66400</v>
      </c>
    </row>
    <row r="9" s="1" customFormat="1" ht="30" customHeight="1" spans="1:13">
      <c r="A9" s="87"/>
      <c r="B9" s="90">
        <v>5</v>
      </c>
      <c r="C9" s="95" t="s">
        <v>16</v>
      </c>
      <c r="D9" s="77">
        <v>310</v>
      </c>
      <c r="E9" s="77">
        <v>15500</v>
      </c>
      <c r="F9" s="77">
        <v>405</v>
      </c>
      <c r="G9" s="77">
        <v>32400</v>
      </c>
      <c r="H9" s="77">
        <v>28</v>
      </c>
      <c r="I9" s="77">
        <v>4200</v>
      </c>
      <c r="J9" s="77">
        <v>2</v>
      </c>
      <c r="K9" s="77">
        <v>600</v>
      </c>
      <c r="L9" s="77">
        <f t="shared" si="0"/>
        <v>745</v>
      </c>
      <c r="M9" s="77">
        <f t="shared" si="1"/>
        <v>52700</v>
      </c>
    </row>
    <row r="10" s="1" customFormat="1" ht="30" customHeight="1" spans="1:13">
      <c r="A10" s="87"/>
      <c r="B10" s="90">
        <v>6</v>
      </c>
      <c r="C10" s="95" t="s">
        <v>17</v>
      </c>
      <c r="D10" s="96">
        <v>138</v>
      </c>
      <c r="E10" s="96">
        <v>6900</v>
      </c>
      <c r="F10" s="96">
        <v>148</v>
      </c>
      <c r="G10" s="96">
        <v>11840</v>
      </c>
      <c r="H10" s="97">
        <v>13</v>
      </c>
      <c r="I10" s="97">
        <v>1950</v>
      </c>
      <c r="J10" s="77">
        <v>0</v>
      </c>
      <c r="K10" s="77">
        <v>0</v>
      </c>
      <c r="L10" s="77">
        <f t="shared" si="0"/>
        <v>299</v>
      </c>
      <c r="M10" s="77">
        <f t="shared" si="1"/>
        <v>20690</v>
      </c>
    </row>
    <row r="11" s="1" customFormat="1" ht="30" customHeight="1" spans="1:13">
      <c r="A11" s="87"/>
      <c r="B11" s="90">
        <v>7</v>
      </c>
      <c r="C11" s="98" t="s">
        <v>18</v>
      </c>
      <c r="D11" s="21">
        <v>25</v>
      </c>
      <c r="E11" s="21">
        <v>1250</v>
      </c>
      <c r="F11" s="21">
        <v>11</v>
      </c>
      <c r="G11" s="21">
        <v>880</v>
      </c>
      <c r="H11" s="21">
        <v>1</v>
      </c>
      <c r="I11" s="21">
        <v>150</v>
      </c>
      <c r="J11" s="21">
        <v>0</v>
      </c>
      <c r="K11" s="21">
        <v>0</v>
      </c>
      <c r="L11" s="77">
        <f t="shared" si="0"/>
        <v>37</v>
      </c>
      <c r="M11" s="77">
        <f t="shared" si="1"/>
        <v>2280</v>
      </c>
    </row>
    <row r="12" s="1" customFormat="1" ht="30" customHeight="1" spans="1:13">
      <c r="A12" s="87"/>
      <c r="B12" s="99" t="s">
        <v>19</v>
      </c>
      <c r="C12" s="100"/>
      <c r="D12" s="66">
        <f t="shared" ref="D12:M12" si="2">SUM(D5:D11)</f>
        <v>3896</v>
      </c>
      <c r="E12" s="66">
        <f t="shared" si="2"/>
        <v>194800</v>
      </c>
      <c r="F12" s="66">
        <f t="shared" si="2"/>
        <v>5236</v>
      </c>
      <c r="G12" s="66">
        <f t="shared" si="2"/>
        <v>418880</v>
      </c>
      <c r="H12" s="66">
        <f t="shared" si="2"/>
        <v>414</v>
      </c>
      <c r="I12" s="66">
        <f t="shared" si="2"/>
        <v>62100</v>
      </c>
      <c r="J12" s="66">
        <f t="shared" si="2"/>
        <v>8</v>
      </c>
      <c r="K12" s="66">
        <f t="shared" si="2"/>
        <v>2400</v>
      </c>
      <c r="L12" s="66">
        <f t="shared" si="2"/>
        <v>9554</v>
      </c>
      <c r="M12" s="66">
        <f t="shared" si="2"/>
        <v>678180</v>
      </c>
    </row>
    <row r="13" s="1" customFormat="1" spans="2:13">
      <c r="B13" s="101" t="s">
        <v>20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</row>
    <row r="14" s="1" customFormat="1" spans="2:13"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</row>
  </sheetData>
  <mergeCells count="9">
    <mergeCell ref="B1:M1"/>
    <mergeCell ref="B2:M2"/>
    <mergeCell ref="D3:K3"/>
    <mergeCell ref="B12:C12"/>
    <mergeCell ref="B3:B4"/>
    <mergeCell ref="C3:C4"/>
    <mergeCell ref="L3:L4"/>
    <mergeCell ref="M3:M4"/>
    <mergeCell ref="B13:M1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0"/>
  <sheetViews>
    <sheetView tabSelected="1" workbookViewId="0">
      <selection activeCell="P56" sqref="P56"/>
    </sheetView>
  </sheetViews>
  <sheetFormatPr defaultColWidth="9" defaultRowHeight="14.25"/>
  <cols>
    <col min="1" max="1" width="11.875" style="1" customWidth="1"/>
    <col min="2" max="2" width="5" style="1" customWidth="1"/>
    <col min="3" max="3" width="19.125" style="1" customWidth="1"/>
    <col min="4" max="4" width="8" style="6" customWidth="1"/>
    <col min="5" max="5" width="11.125" style="7" customWidth="1"/>
    <col min="6" max="6" width="8.875" style="1" customWidth="1"/>
    <col min="7" max="7" width="9.25" style="1" customWidth="1"/>
    <col min="8" max="8" width="9" style="1" customWidth="1"/>
    <col min="9" max="9" width="9.375" style="1" customWidth="1"/>
    <col min="10" max="10" width="8.875" style="1" customWidth="1"/>
    <col min="11" max="11" width="11.25" style="1" customWidth="1"/>
    <col min="12" max="12" width="11.875" style="1" customWidth="1"/>
    <col min="13" max="13" width="13.875" style="1" customWidth="1"/>
    <col min="14" max="16384" width="9" style="1"/>
  </cols>
  <sheetData>
    <row r="1" s="1" customFormat="1" ht="27" spans="1:16">
      <c r="A1" s="8" t="s">
        <v>21</v>
      </c>
      <c r="B1" s="8"/>
      <c r="C1" s="8"/>
      <c r="D1" s="9"/>
      <c r="E1" s="10"/>
      <c r="F1" s="8"/>
      <c r="G1" s="8"/>
      <c r="H1" s="8"/>
      <c r="I1" s="8"/>
      <c r="J1" s="8"/>
      <c r="K1" s="8"/>
      <c r="L1" s="8"/>
      <c r="M1" s="8"/>
      <c r="N1" s="73"/>
      <c r="O1" s="73"/>
      <c r="P1" s="73"/>
    </row>
    <row r="2" s="1" customFormat="1" ht="15" spans="1:13">
      <c r="A2" s="11" t="s">
        <v>22</v>
      </c>
      <c r="B2" s="11"/>
      <c r="C2" s="11"/>
      <c r="D2" s="12"/>
      <c r="E2" s="13"/>
      <c r="F2" s="11"/>
      <c r="G2" s="11"/>
      <c r="H2" s="11"/>
      <c r="I2" s="11"/>
      <c r="J2" s="11"/>
      <c r="K2" s="74"/>
      <c r="L2" s="75" t="s">
        <v>23</v>
      </c>
      <c r="M2" s="76"/>
    </row>
    <row r="3" s="1" customFormat="1" spans="1:13">
      <c r="A3" s="14" t="s">
        <v>24</v>
      </c>
      <c r="B3" s="15" t="s">
        <v>2</v>
      </c>
      <c r="C3" s="15" t="s">
        <v>25</v>
      </c>
      <c r="D3" s="16" t="s">
        <v>26</v>
      </c>
      <c r="E3" s="17"/>
      <c r="F3" s="15" t="s">
        <v>27</v>
      </c>
      <c r="G3" s="15"/>
      <c r="H3" s="15" t="s">
        <v>28</v>
      </c>
      <c r="I3" s="15"/>
      <c r="J3" s="15" t="s">
        <v>29</v>
      </c>
      <c r="K3" s="15"/>
      <c r="L3" s="15" t="s">
        <v>30</v>
      </c>
      <c r="M3" s="15"/>
    </row>
    <row r="4" s="1" customFormat="1" spans="1:13">
      <c r="A4" s="18"/>
      <c r="B4" s="15"/>
      <c r="C4" s="15"/>
      <c r="D4" s="16" t="s">
        <v>31</v>
      </c>
      <c r="E4" s="17" t="s">
        <v>8</v>
      </c>
      <c r="F4" s="15" t="s">
        <v>31</v>
      </c>
      <c r="G4" s="15" t="s">
        <v>8</v>
      </c>
      <c r="H4" s="15" t="s">
        <v>31</v>
      </c>
      <c r="I4" s="15" t="s">
        <v>8</v>
      </c>
      <c r="J4" s="15" t="s">
        <v>31</v>
      </c>
      <c r="K4" s="15" t="s">
        <v>8</v>
      </c>
      <c r="L4" s="15" t="s">
        <v>31</v>
      </c>
      <c r="M4" s="15" t="s">
        <v>8</v>
      </c>
    </row>
    <row r="5" s="1" customFormat="1" ht="27" customHeight="1" spans="1:13">
      <c r="A5" s="19" t="s">
        <v>12</v>
      </c>
      <c r="B5" s="20">
        <v>1</v>
      </c>
      <c r="C5" s="20" t="s">
        <v>32</v>
      </c>
      <c r="D5" s="21">
        <v>63</v>
      </c>
      <c r="E5" s="21">
        <v>4330</v>
      </c>
      <c r="F5" s="21">
        <v>26</v>
      </c>
      <c r="G5" s="21">
        <v>1300</v>
      </c>
      <c r="H5" s="21">
        <v>36</v>
      </c>
      <c r="I5" s="21">
        <v>2880</v>
      </c>
      <c r="J5" s="21">
        <v>1</v>
      </c>
      <c r="K5" s="21">
        <v>150</v>
      </c>
      <c r="L5" s="40">
        <v>0</v>
      </c>
      <c r="M5" s="40">
        <v>0</v>
      </c>
    </row>
    <row r="6" s="1" customFormat="1" ht="27.75" customHeight="1" spans="1:13">
      <c r="A6" s="22"/>
      <c r="B6" s="23">
        <v>2</v>
      </c>
      <c r="C6" s="20" t="s">
        <v>33</v>
      </c>
      <c r="D6" s="24">
        <v>282</v>
      </c>
      <c r="E6" s="25">
        <v>19670</v>
      </c>
      <c r="F6" s="24">
        <v>122</v>
      </c>
      <c r="G6" s="26">
        <v>6100</v>
      </c>
      <c r="H6" s="24">
        <v>149</v>
      </c>
      <c r="I6" s="24">
        <v>11920</v>
      </c>
      <c r="J6" s="21">
        <v>11</v>
      </c>
      <c r="K6" s="24">
        <v>1650</v>
      </c>
      <c r="L6" s="40">
        <v>0</v>
      </c>
      <c r="M6" s="40">
        <v>0</v>
      </c>
    </row>
    <row r="7" s="2" customFormat="1" ht="27.75" customHeight="1" spans="1:13">
      <c r="A7" s="22"/>
      <c r="B7" s="23">
        <v>3</v>
      </c>
      <c r="C7" s="20" t="s">
        <v>34</v>
      </c>
      <c r="D7" s="27">
        <v>186</v>
      </c>
      <c r="E7" s="27">
        <v>13590</v>
      </c>
      <c r="F7" s="27">
        <v>71</v>
      </c>
      <c r="G7" s="27">
        <v>3550</v>
      </c>
      <c r="H7" s="27">
        <v>103</v>
      </c>
      <c r="I7" s="27">
        <v>8240</v>
      </c>
      <c r="J7" s="27">
        <v>12</v>
      </c>
      <c r="K7" s="27">
        <v>1800</v>
      </c>
      <c r="L7" s="26">
        <v>0</v>
      </c>
      <c r="M7" s="40">
        <v>0</v>
      </c>
    </row>
    <row r="8" s="1" customFormat="1" ht="27.75" customHeight="1" spans="1:13">
      <c r="A8" s="22"/>
      <c r="B8" s="20">
        <v>4</v>
      </c>
      <c r="C8" s="20" t="s">
        <v>35</v>
      </c>
      <c r="D8" s="21">
        <v>232</v>
      </c>
      <c r="E8" s="21">
        <v>17790</v>
      </c>
      <c r="F8" s="21">
        <v>68</v>
      </c>
      <c r="G8" s="21">
        <v>3400</v>
      </c>
      <c r="H8" s="21">
        <v>148</v>
      </c>
      <c r="I8" s="21">
        <v>11840</v>
      </c>
      <c r="J8" s="21">
        <v>15</v>
      </c>
      <c r="K8" s="21">
        <v>2250</v>
      </c>
      <c r="L8" s="40">
        <v>1</v>
      </c>
      <c r="M8" s="40">
        <v>300</v>
      </c>
    </row>
    <row r="9" s="3" customFormat="1" ht="27.75" customHeight="1" spans="1:13">
      <c r="A9" s="22"/>
      <c r="B9" s="23">
        <v>5</v>
      </c>
      <c r="C9" s="20" t="s">
        <v>36</v>
      </c>
      <c r="D9" s="28">
        <v>214</v>
      </c>
      <c r="E9" s="28">
        <v>14760</v>
      </c>
      <c r="F9" s="28">
        <v>102</v>
      </c>
      <c r="G9" s="28">
        <v>5100</v>
      </c>
      <c r="H9" s="28">
        <v>102</v>
      </c>
      <c r="I9" s="28">
        <v>8160</v>
      </c>
      <c r="J9" s="28">
        <v>10</v>
      </c>
      <c r="K9" s="28">
        <v>1500</v>
      </c>
      <c r="L9" s="28">
        <v>0</v>
      </c>
      <c r="M9" s="77">
        <v>0</v>
      </c>
    </row>
    <row r="10" s="1" customFormat="1" ht="29.25" customHeight="1" spans="1:13">
      <c r="A10" s="22"/>
      <c r="B10" s="23">
        <v>6</v>
      </c>
      <c r="C10" s="20" t="s">
        <v>37</v>
      </c>
      <c r="D10" s="21">
        <v>217</v>
      </c>
      <c r="E10" s="21">
        <v>15680</v>
      </c>
      <c r="F10" s="21">
        <v>84</v>
      </c>
      <c r="G10" s="21">
        <v>4200</v>
      </c>
      <c r="H10" s="21">
        <v>121</v>
      </c>
      <c r="I10" s="21">
        <v>9680</v>
      </c>
      <c r="J10" s="21">
        <v>12</v>
      </c>
      <c r="K10" s="21">
        <v>1800</v>
      </c>
      <c r="L10" s="21">
        <v>0</v>
      </c>
      <c r="M10" s="21">
        <v>0</v>
      </c>
    </row>
    <row r="11" s="1" customFormat="1" ht="29.25" customHeight="1" spans="1:13">
      <c r="A11" s="22"/>
      <c r="B11" s="23">
        <v>7</v>
      </c>
      <c r="C11" s="20" t="s">
        <v>38</v>
      </c>
      <c r="D11" s="21">
        <f>F11+H11+J11</f>
        <v>250</v>
      </c>
      <c r="E11" s="21">
        <f>G11+I11+K11</f>
        <v>18710</v>
      </c>
      <c r="F11" s="21">
        <v>85</v>
      </c>
      <c r="G11" s="21">
        <v>4250</v>
      </c>
      <c r="H11" s="21">
        <v>147</v>
      </c>
      <c r="I11" s="21">
        <v>11760</v>
      </c>
      <c r="J11" s="21">
        <v>18</v>
      </c>
      <c r="K11" s="21">
        <v>2700</v>
      </c>
      <c r="L11" s="40">
        <v>0</v>
      </c>
      <c r="M11" s="40">
        <v>0</v>
      </c>
    </row>
    <row r="12" s="1" customFormat="1" ht="29.25" customHeight="1" spans="1:13">
      <c r="A12" s="22"/>
      <c r="B12" s="29">
        <v>8</v>
      </c>
      <c r="C12" s="29" t="s">
        <v>39</v>
      </c>
      <c r="D12" s="30">
        <v>200</v>
      </c>
      <c r="E12" s="30">
        <v>13850</v>
      </c>
      <c r="F12" s="30">
        <v>81</v>
      </c>
      <c r="G12" s="30">
        <v>4050</v>
      </c>
      <c r="H12" s="30">
        <v>115</v>
      </c>
      <c r="I12" s="30">
        <v>9200</v>
      </c>
      <c r="J12" s="78">
        <v>4</v>
      </c>
      <c r="K12" s="78">
        <v>600</v>
      </c>
      <c r="L12" s="30">
        <v>0</v>
      </c>
      <c r="M12" s="30">
        <v>0</v>
      </c>
    </row>
    <row r="13" s="1" customFormat="1" ht="29.25" customHeight="1" spans="1:13">
      <c r="A13" s="22"/>
      <c r="B13" s="29">
        <v>9</v>
      </c>
      <c r="C13" s="29" t="s">
        <v>40</v>
      </c>
      <c r="D13" s="30">
        <v>128</v>
      </c>
      <c r="E13" s="30">
        <v>9130</v>
      </c>
      <c r="F13" s="30">
        <v>58</v>
      </c>
      <c r="G13" s="30">
        <v>2900</v>
      </c>
      <c r="H13" s="30">
        <v>61</v>
      </c>
      <c r="I13" s="30">
        <v>4880</v>
      </c>
      <c r="J13" s="78">
        <v>9</v>
      </c>
      <c r="K13" s="78">
        <v>1350</v>
      </c>
      <c r="L13" s="30">
        <v>0</v>
      </c>
      <c r="M13" s="30">
        <v>0</v>
      </c>
    </row>
    <row r="14" s="1" customFormat="1" ht="29.25" customHeight="1" spans="1:13">
      <c r="A14" s="22"/>
      <c r="B14" s="23">
        <v>10</v>
      </c>
      <c r="C14" s="20" t="s">
        <v>41</v>
      </c>
      <c r="D14" s="25">
        <v>239</v>
      </c>
      <c r="E14" s="21">
        <v>17350</v>
      </c>
      <c r="F14" s="25">
        <v>99</v>
      </c>
      <c r="G14" s="25">
        <v>4950</v>
      </c>
      <c r="H14" s="21">
        <v>125</v>
      </c>
      <c r="I14" s="21">
        <v>10000</v>
      </c>
      <c r="J14" s="21">
        <v>14</v>
      </c>
      <c r="K14" s="21">
        <v>2100</v>
      </c>
      <c r="L14" s="40">
        <v>1</v>
      </c>
      <c r="M14" s="40">
        <v>300</v>
      </c>
    </row>
    <row r="15" s="1" customFormat="1" ht="29.25" customHeight="1" spans="1:13">
      <c r="A15" s="22"/>
      <c r="B15" s="23">
        <v>11</v>
      </c>
      <c r="C15" s="20" t="s">
        <v>42</v>
      </c>
      <c r="D15" s="21">
        <v>203</v>
      </c>
      <c r="E15" s="31">
        <v>14790</v>
      </c>
      <c r="F15" s="21">
        <v>74</v>
      </c>
      <c r="G15" s="28">
        <v>3700</v>
      </c>
      <c r="H15" s="24">
        <v>118</v>
      </c>
      <c r="I15" s="21">
        <v>9440</v>
      </c>
      <c r="J15" s="21">
        <v>11</v>
      </c>
      <c r="K15" s="21">
        <v>1650</v>
      </c>
      <c r="L15" s="40">
        <v>0</v>
      </c>
      <c r="M15" s="40">
        <v>0</v>
      </c>
    </row>
    <row r="16" s="1" customFormat="1" ht="29.25" customHeight="1" spans="1:13">
      <c r="A16" s="22"/>
      <c r="B16" s="20">
        <v>12</v>
      </c>
      <c r="C16" s="20" t="s">
        <v>43</v>
      </c>
      <c r="D16" s="21">
        <v>272</v>
      </c>
      <c r="E16" s="32">
        <v>19700</v>
      </c>
      <c r="F16" s="21">
        <v>92</v>
      </c>
      <c r="G16" s="21">
        <v>4600</v>
      </c>
      <c r="H16" s="21">
        <v>170</v>
      </c>
      <c r="I16" s="21">
        <v>13600</v>
      </c>
      <c r="J16" s="21">
        <v>10</v>
      </c>
      <c r="K16" s="21">
        <v>1500</v>
      </c>
      <c r="L16" s="40">
        <v>0</v>
      </c>
      <c r="M16" s="21">
        <v>0</v>
      </c>
    </row>
    <row r="17" s="3" customFormat="1" ht="29.25" customHeight="1" spans="1:13">
      <c r="A17" s="22"/>
      <c r="B17" s="23">
        <v>13</v>
      </c>
      <c r="C17" s="20" t="s">
        <v>44</v>
      </c>
      <c r="D17" s="28">
        <v>263</v>
      </c>
      <c r="E17" s="28">
        <v>17580</v>
      </c>
      <c r="F17" s="28">
        <v>134</v>
      </c>
      <c r="G17" s="28">
        <v>6700</v>
      </c>
      <c r="H17" s="28">
        <v>121</v>
      </c>
      <c r="I17" s="28">
        <v>9680</v>
      </c>
      <c r="J17" s="28">
        <v>8</v>
      </c>
      <c r="K17" s="28">
        <v>1200</v>
      </c>
      <c r="L17" s="28">
        <v>0</v>
      </c>
      <c r="M17" s="77">
        <v>0</v>
      </c>
    </row>
    <row r="18" s="1" customFormat="1" ht="29.25" customHeight="1" spans="1:13">
      <c r="A18" s="22"/>
      <c r="B18" s="23">
        <v>14</v>
      </c>
      <c r="C18" s="20" t="s">
        <v>45</v>
      </c>
      <c r="D18" s="33">
        <v>120</v>
      </c>
      <c r="E18" s="33">
        <v>8240</v>
      </c>
      <c r="F18" s="33">
        <v>50</v>
      </c>
      <c r="G18" s="33">
        <v>2500</v>
      </c>
      <c r="H18" s="33">
        <v>68</v>
      </c>
      <c r="I18" s="33">
        <v>5440</v>
      </c>
      <c r="J18" s="33">
        <v>2</v>
      </c>
      <c r="K18" s="33">
        <v>300</v>
      </c>
      <c r="L18" s="33">
        <v>0</v>
      </c>
      <c r="M18" s="33">
        <v>0</v>
      </c>
    </row>
    <row r="19" s="4" customFormat="1" ht="29.25" customHeight="1" spans="1:13">
      <c r="A19" s="22"/>
      <c r="B19" s="34">
        <v>15</v>
      </c>
      <c r="C19" s="34" t="s">
        <v>46</v>
      </c>
      <c r="D19" s="24">
        <v>326</v>
      </c>
      <c r="E19" s="24">
        <v>24660</v>
      </c>
      <c r="F19" s="24">
        <v>99</v>
      </c>
      <c r="G19" s="24">
        <v>4950</v>
      </c>
      <c r="H19" s="24">
        <v>207</v>
      </c>
      <c r="I19" s="24">
        <v>16560</v>
      </c>
      <c r="J19" s="24">
        <v>19</v>
      </c>
      <c r="K19" s="24">
        <v>2850</v>
      </c>
      <c r="L19" s="79">
        <v>1</v>
      </c>
      <c r="M19" s="79">
        <v>300</v>
      </c>
    </row>
    <row r="20" s="1" customFormat="1" ht="29.25" customHeight="1" spans="1:13">
      <c r="A20" s="22"/>
      <c r="B20" s="23">
        <v>16</v>
      </c>
      <c r="C20" s="34" t="s">
        <v>47</v>
      </c>
      <c r="D20" s="35">
        <v>245</v>
      </c>
      <c r="E20" s="24">
        <v>17580</v>
      </c>
      <c r="F20" s="35">
        <v>93</v>
      </c>
      <c r="G20" s="35">
        <v>4650</v>
      </c>
      <c r="H20" s="35">
        <v>141</v>
      </c>
      <c r="I20" s="35">
        <v>11280</v>
      </c>
      <c r="J20" s="35">
        <v>11</v>
      </c>
      <c r="K20" s="35">
        <v>1650</v>
      </c>
      <c r="L20" s="79">
        <v>0</v>
      </c>
      <c r="M20" s="79">
        <v>0</v>
      </c>
    </row>
    <row r="21" s="1" customFormat="1" ht="29.25" customHeight="1" spans="1:13">
      <c r="A21" s="22"/>
      <c r="B21" s="23">
        <v>17</v>
      </c>
      <c r="C21" s="34" t="s">
        <v>48</v>
      </c>
      <c r="D21" s="36">
        <v>348</v>
      </c>
      <c r="E21" s="36">
        <v>24710</v>
      </c>
      <c r="F21" s="36">
        <v>135</v>
      </c>
      <c r="G21" s="36">
        <v>6750</v>
      </c>
      <c r="H21" s="36">
        <v>202</v>
      </c>
      <c r="I21" s="27">
        <v>16160</v>
      </c>
      <c r="J21" s="36">
        <v>10</v>
      </c>
      <c r="K21" s="80">
        <v>1500</v>
      </c>
      <c r="L21" s="36">
        <v>1</v>
      </c>
      <c r="M21" s="36">
        <v>300</v>
      </c>
    </row>
    <row r="22" s="1" customFormat="1" ht="29.25" customHeight="1" spans="1:13">
      <c r="A22" s="37"/>
      <c r="B22" s="23">
        <v>18</v>
      </c>
      <c r="C22" s="20" t="s">
        <v>49</v>
      </c>
      <c r="D22" s="33">
        <v>239</v>
      </c>
      <c r="E22" s="33">
        <v>17880</v>
      </c>
      <c r="F22" s="33">
        <v>81</v>
      </c>
      <c r="G22" s="38">
        <v>4050</v>
      </c>
      <c r="H22" s="33">
        <v>141</v>
      </c>
      <c r="I22" s="33">
        <v>11280</v>
      </c>
      <c r="J22" s="33">
        <v>17</v>
      </c>
      <c r="K22" s="33">
        <v>2550</v>
      </c>
      <c r="L22" s="33">
        <v>0</v>
      </c>
      <c r="M22" s="33">
        <v>0</v>
      </c>
    </row>
    <row r="23" s="1" customFormat="1" ht="29.25" customHeight="1" spans="1:13">
      <c r="A23" s="39" t="s">
        <v>14</v>
      </c>
      <c r="B23" s="20">
        <v>1</v>
      </c>
      <c r="C23" s="20" t="s">
        <v>50</v>
      </c>
      <c r="D23" s="21">
        <v>280</v>
      </c>
      <c r="E23" s="21">
        <v>20050</v>
      </c>
      <c r="F23" s="21">
        <v>111</v>
      </c>
      <c r="G23" s="21">
        <v>5550</v>
      </c>
      <c r="H23" s="21">
        <v>155</v>
      </c>
      <c r="I23" s="21">
        <v>12400</v>
      </c>
      <c r="J23" s="21">
        <v>14</v>
      </c>
      <c r="K23" s="21">
        <v>2100</v>
      </c>
      <c r="L23" s="21">
        <v>0</v>
      </c>
      <c r="M23" s="21">
        <v>0</v>
      </c>
    </row>
    <row r="24" s="1" customFormat="1" ht="29.25" customHeight="1" spans="1:13">
      <c r="A24" s="39"/>
      <c r="B24" s="20">
        <v>2</v>
      </c>
      <c r="C24" s="20" t="s">
        <v>51</v>
      </c>
      <c r="D24" s="40">
        <v>297</v>
      </c>
      <c r="E24" s="40">
        <v>21600</v>
      </c>
      <c r="F24" s="40">
        <v>112</v>
      </c>
      <c r="G24" s="40">
        <v>5600</v>
      </c>
      <c r="H24" s="40">
        <v>170</v>
      </c>
      <c r="I24" s="40">
        <v>13600</v>
      </c>
      <c r="J24" s="40">
        <v>14</v>
      </c>
      <c r="K24" s="40">
        <v>2100</v>
      </c>
      <c r="L24" s="40">
        <v>1</v>
      </c>
      <c r="M24" s="40">
        <v>300</v>
      </c>
    </row>
    <row r="25" s="1" customFormat="1" ht="29.25" customHeight="1" spans="1:13">
      <c r="A25" s="39"/>
      <c r="B25" s="20">
        <v>3</v>
      </c>
      <c r="C25" s="20" t="s">
        <v>52</v>
      </c>
      <c r="D25" s="21">
        <f>F25+H25+J25</f>
        <v>244</v>
      </c>
      <c r="E25" s="21">
        <f>G25+I25+K25</f>
        <v>16290</v>
      </c>
      <c r="F25" s="21">
        <v>117</v>
      </c>
      <c r="G25" s="21">
        <v>5850</v>
      </c>
      <c r="H25" s="21">
        <v>123</v>
      </c>
      <c r="I25" s="21">
        <v>9840</v>
      </c>
      <c r="J25" s="21">
        <v>4</v>
      </c>
      <c r="K25" s="21">
        <v>600</v>
      </c>
      <c r="L25" s="40">
        <v>0</v>
      </c>
      <c r="M25" s="40">
        <v>0</v>
      </c>
    </row>
    <row r="26" s="1" customFormat="1" ht="29.25" customHeight="1" spans="1:13">
      <c r="A26" s="39"/>
      <c r="B26" s="20">
        <v>4</v>
      </c>
      <c r="C26" s="20" t="s">
        <v>53</v>
      </c>
      <c r="D26" s="21">
        <v>431</v>
      </c>
      <c r="E26" s="21">
        <v>30150</v>
      </c>
      <c r="F26" s="21">
        <v>184</v>
      </c>
      <c r="G26" s="24">
        <v>9200</v>
      </c>
      <c r="H26" s="24">
        <v>230</v>
      </c>
      <c r="I26" s="24">
        <v>18400</v>
      </c>
      <c r="J26" s="24">
        <v>17</v>
      </c>
      <c r="K26" s="24">
        <v>2550</v>
      </c>
      <c r="L26" s="79">
        <v>0</v>
      </c>
      <c r="M26" s="79">
        <v>0</v>
      </c>
    </row>
    <row r="27" s="1" customFormat="1" ht="29.25" customHeight="1" spans="1:13">
      <c r="A27" s="39"/>
      <c r="B27" s="20">
        <v>5</v>
      </c>
      <c r="C27" s="41" t="s">
        <v>54</v>
      </c>
      <c r="D27" s="42">
        <v>213</v>
      </c>
      <c r="E27" s="42">
        <v>14920</v>
      </c>
      <c r="F27" s="42">
        <v>87</v>
      </c>
      <c r="G27" s="42">
        <v>4350</v>
      </c>
      <c r="H27" s="42">
        <v>119</v>
      </c>
      <c r="I27" s="42">
        <v>9520</v>
      </c>
      <c r="J27" s="42">
        <v>7</v>
      </c>
      <c r="K27" s="42">
        <v>1050</v>
      </c>
      <c r="L27" s="79">
        <v>0</v>
      </c>
      <c r="M27" s="79">
        <v>0</v>
      </c>
    </row>
    <row r="28" s="1" customFormat="1" ht="29.25" customHeight="1" spans="1:13">
      <c r="A28" s="39"/>
      <c r="B28" s="20">
        <v>6</v>
      </c>
      <c r="C28" s="43" t="s">
        <v>55</v>
      </c>
      <c r="D28" s="24">
        <v>348</v>
      </c>
      <c r="E28" s="24">
        <v>25550</v>
      </c>
      <c r="F28" s="44">
        <v>123</v>
      </c>
      <c r="G28" s="44">
        <v>6150</v>
      </c>
      <c r="H28" s="44">
        <v>205</v>
      </c>
      <c r="I28" s="44">
        <v>16400</v>
      </c>
      <c r="J28" s="44">
        <v>20</v>
      </c>
      <c r="K28" s="44">
        <v>3000</v>
      </c>
      <c r="L28" s="79">
        <v>0</v>
      </c>
      <c r="M28" s="79">
        <v>0</v>
      </c>
    </row>
    <row r="29" s="1" customFormat="1" ht="29.25" customHeight="1" spans="1:13">
      <c r="A29" s="39"/>
      <c r="B29" s="20">
        <v>7</v>
      </c>
      <c r="C29" s="20" t="s">
        <v>56</v>
      </c>
      <c r="D29" s="21">
        <f>F29+H29+J29</f>
        <v>144</v>
      </c>
      <c r="E29" s="21">
        <f>G29+I29+K29</f>
        <v>9950</v>
      </c>
      <c r="F29" s="21">
        <v>64</v>
      </c>
      <c r="G29" s="21">
        <f>64*50</f>
        <v>3200</v>
      </c>
      <c r="H29" s="21">
        <v>75</v>
      </c>
      <c r="I29" s="21">
        <f>75*80</f>
        <v>6000</v>
      </c>
      <c r="J29" s="21">
        <v>5</v>
      </c>
      <c r="K29" s="21">
        <f>150*5</f>
        <v>750</v>
      </c>
      <c r="L29" s="79">
        <v>0</v>
      </c>
      <c r="M29" s="79">
        <v>0</v>
      </c>
    </row>
    <row r="30" s="1" customFormat="1" ht="29.25" customHeight="1" spans="1:13">
      <c r="A30" s="39" t="s">
        <v>13</v>
      </c>
      <c r="B30" s="45">
        <v>1</v>
      </c>
      <c r="C30" s="45" t="s">
        <v>57</v>
      </c>
      <c r="D30" s="40">
        <v>301</v>
      </c>
      <c r="E30" s="27">
        <v>20680</v>
      </c>
      <c r="F30" s="40">
        <v>132</v>
      </c>
      <c r="G30" s="40">
        <v>6600</v>
      </c>
      <c r="H30" s="40">
        <v>161</v>
      </c>
      <c r="I30" s="40">
        <v>12880</v>
      </c>
      <c r="J30" s="40">
        <v>8</v>
      </c>
      <c r="K30" s="40">
        <v>1200</v>
      </c>
      <c r="L30" s="40">
        <v>0</v>
      </c>
      <c r="M30" s="40">
        <v>0</v>
      </c>
    </row>
    <row r="31" s="1" customFormat="1" ht="29.25" customHeight="1" spans="1:13">
      <c r="A31" s="39"/>
      <c r="B31" s="45">
        <v>2</v>
      </c>
      <c r="C31" s="46" t="s">
        <v>58</v>
      </c>
      <c r="D31" s="27">
        <v>58</v>
      </c>
      <c r="E31" s="27">
        <v>4030</v>
      </c>
      <c r="F31" s="27">
        <v>25</v>
      </c>
      <c r="G31" s="27">
        <v>1250</v>
      </c>
      <c r="H31" s="27">
        <v>31</v>
      </c>
      <c r="I31" s="27">
        <v>2480</v>
      </c>
      <c r="J31" s="27">
        <v>2</v>
      </c>
      <c r="K31" s="27">
        <v>300</v>
      </c>
      <c r="L31" s="27">
        <v>0</v>
      </c>
      <c r="M31" s="27">
        <v>0</v>
      </c>
    </row>
    <row r="32" s="1" customFormat="1" ht="29.25" customHeight="1" spans="1:13">
      <c r="A32" s="39"/>
      <c r="B32" s="45">
        <v>3</v>
      </c>
      <c r="C32" s="45" t="s">
        <v>59</v>
      </c>
      <c r="D32" s="40">
        <v>81</v>
      </c>
      <c r="E32" s="40">
        <v>5460</v>
      </c>
      <c r="F32" s="40">
        <v>41</v>
      </c>
      <c r="G32" s="40">
        <v>2050</v>
      </c>
      <c r="H32" s="40">
        <v>37</v>
      </c>
      <c r="I32" s="40">
        <v>2960</v>
      </c>
      <c r="J32" s="40">
        <v>3</v>
      </c>
      <c r="K32" s="40">
        <v>450</v>
      </c>
      <c r="L32" s="40">
        <v>0</v>
      </c>
      <c r="M32" s="40">
        <v>0</v>
      </c>
    </row>
    <row r="33" s="1" customFormat="1" ht="29.25" customHeight="1" spans="1:13">
      <c r="A33" s="39"/>
      <c r="B33" s="45">
        <v>4</v>
      </c>
      <c r="C33" s="45" t="s">
        <v>60</v>
      </c>
      <c r="D33" s="21">
        <v>125</v>
      </c>
      <c r="E33" s="21">
        <v>8970</v>
      </c>
      <c r="F33" s="21">
        <v>39</v>
      </c>
      <c r="G33" s="21">
        <v>1950</v>
      </c>
      <c r="H33" s="21">
        <v>84</v>
      </c>
      <c r="I33" s="21">
        <v>6720</v>
      </c>
      <c r="J33" s="21">
        <v>2</v>
      </c>
      <c r="K33" s="21">
        <v>300</v>
      </c>
      <c r="L33" s="40">
        <v>0</v>
      </c>
      <c r="M33" s="40">
        <v>0</v>
      </c>
    </row>
    <row r="34" s="1" customFormat="1" ht="29.25" customHeight="1" spans="1:13">
      <c r="A34" s="39"/>
      <c r="B34" s="45">
        <v>5</v>
      </c>
      <c r="C34" s="47" t="s">
        <v>61</v>
      </c>
      <c r="D34" s="48">
        <v>216</v>
      </c>
      <c r="E34" s="48">
        <v>14940</v>
      </c>
      <c r="F34" s="48">
        <v>106</v>
      </c>
      <c r="G34" s="48">
        <v>5300</v>
      </c>
      <c r="H34" s="48">
        <v>98</v>
      </c>
      <c r="I34" s="48">
        <v>7840</v>
      </c>
      <c r="J34" s="48">
        <v>12</v>
      </c>
      <c r="K34" s="48">
        <v>1800</v>
      </c>
      <c r="L34" s="40">
        <v>0</v>
      </c>
      <c r="M34" s="40">
        <v>0</v>
      </c>
    </row>
    <row r="35" s="1" customFormat="1" ht="29.25" customHeight="1" spans="1:13">
      <c r="A35" s="39"/>
      <c r="B35" s="45">
        <v>6</v>
      </c>
      <c r="C35" s="45" t="s">
        <v>62</v>
      </c>
      <c r="D35" s="40">
        <v>44</v>
      </c>
      <c r="E35" s="40">
        <v>2890</v>
      </c>
      <c r="F35" s="40">
        <v>21</v>
      </c>
      <c r="G35" s="40">
        <v>1050</v>
      </c>
      <c r="H35" s="40">
        <v>23</v>
      </c>
      <c r="I35" s="40">
        <v>1840</v>
      </c>
      <c r="J35" s="40">
        <v>0</v>
      </c>
      <c r="K35" s="40">
        <v>0</v>
      </c>
      <c r="L35" s="40">
        <v>0</v>
      </c>
      <c r="M35" s="40">
        <v>0</v>
      </c>
    </row>
    <row r="36" s="1" customFormat="1" ht="29.25" customHeight="1" spans="1:13">
      <c r="A36" s="39"/>
      <c r="B36" s="45">
        <v>7</v>
      </c>
      <c r="C36" s="49" t="s">
        <v>63</v>
      </c>
      <c r="D36" s="48">
        <v>25</v>
      </c>
      <c r="E36" s="50">
        <v>1710</v>
      </c>
      <c r="F36" s="48">
        <v>12</v>
      </c>
      <c r="G36" s="48">
        <v>600</v>
      </c>
      <c r="H36" s="48">
        <v>12</v>
      </c>
      <c r="I36" s="48">
        <v>960</v>
      </c>
      <c r="J36" s="48">
        <v>1</v>
      </c>
      <c r="K36" s="48">
        <v>150</v>
      </c>
      <c r="L36" s="48">
        <v>0</v>
      </c>
      <c r="M36" s="48">
        <v>0</v>
      </c>
    </row>
    <row r="37" s="1" customFormat="1" ht="29.25" customHeight="1" spans="1:13">
      <c r="A37" s="39"/>
      <c r="B37" s="45">
        <v>8</v>
      </c>
      <c r="C37" s="45" t="s">
        <v>64</v>
      </c>
      <c r="D37" s="40">
        <v>75</v>
      </c>
      <c r="E37" s="40">
        <v>5330</v>
      </c>
      <c r="F37" s="40">
        <v>27</v>
      </c>
      <c r="G37" s="40">
        <v>1350</v>
      </c>
      <c r="H37" s="40">
        <v>46</v>
      </c>
      <c r="I37" s="40">
        <v>3680</v>
      </c>
      <c r="J37" s="40">
        <v>2</v>
      </c>
      <c r="K37" s="40">
        <v>300</v>
      </c>
      <c r="L37" s="40">
        <v>0</v>
      </c>
      <c r="M37" s="40">
        <v>0</v>
      </c>
    </row>
    <row r="38" s="1" customFormat="1" ht="29.25" customHeight="1" spans="1:13">
      <c r="A38" s="39"/>
      <c r="B38" s="45">
        <v>9</v>
      </c>
      <c r="C38" s="49" t="s">
        <v>65</v>
      </c>
      <c r="D38" s="51">
        <v>345</v>
      </c>
      <c r="E38" s="51">
        <v>22500</v>
      </c>
      <c r="F38" s="51">
        <v>184</v>
      </c>
      <c r="G38" s="52">
        <v>9200</v>
      </c>
      <c r="H38" s="48">
        <v>155</v>
      </c>
      <c r="I38" s="81">
        <v>12400</v>
      </c>
      <c r="J38" s="27">
        <v>6</v>
      </c>
      <c r="K38" s="82">
        <v>900</v>
      </c>
      <c r="L38" s="40">
        <v>0</v>
      </c>
      <c r="M38" s="40">
        <v>0</v>
      </c>
    </row>
    <row r="39" s="1" customFormat="1" ht="29.25" customHeight="1" spans="1:13">
      <c r="A39" s="39"/>
      <c r="B39" s="45">
        <v>10</v>
      </c>
      <c r="C39" s="45" t="s">
        <v>66</v>
      </c>
      <c r="D39" s="53">
        <v>296</v>
      </c>
      <c r="E39" s="53">
        <v>21090</v>
      </c>
      <c r="F39" s="54">
        <v>126</v>
      </c>
      <c r="G39" s="54">
        <v>6300</v>
      </c>
      <c r="H39" s="54">
        <v>153</v>
      </c>
      <c r="I39" s="54">
        <v>12240</v>
      </c>
      <c r="J39" s="54">
        <v>17</v>
      </c>
      <c r="K39" s="54">
        <v>2550</v>
      </c>
      <c r="L39" s="83">
        <v>0</v>
      </c>
      <c r="M39" s="83">
        <v>0</v>
      </c>
    </row>
    <row r="40" s="1" customFormat="1" ht="29.25" customHeight="1" spans="1:13">
      <c r="A40" s="39" t="s">
        <v>15</v>
      </c>
      <c r="B40" s="20">
        <v>1</v>
      </c>
      <c r="C40" s="20" t="s">
        <v>67</v>
      </c>
      <c r="D40" s="21">
        <v>226</v>
      </c>
      <c r="E40" s="21">
        <v>16890</v>
      </c>
      <c r="F40" s="21">
        <v>77</v>
      </c>
      <c r="G40" s="21">
        <v>3850</v>
      </c>
      <c r="H40" s="21">
        <v>133</v>
      </c>
      <c r="I40" s="21">
        <v>10640</v>
      </c>
      <c r="J40" s="21">
        <v>16</v>
      </c>
      <c r="K40" s="21">
        <v>2400</v>
      </c>
      <c r="L40" s="40">
        <v>0</v>
      </c>
      <c r="M40" s="40">
        <v>0</v>
      </c>
    </row>
    <row r="41" s="1" customFormat="1" ht="29.25" customHeight="1" spans="1:13">
      <c r="A41" s="39"/>
      <c r="B41" s="20">
        <v>2</v>
      </c>
      <c r="C41" s="20" t="s">
        <v>68</v>
      </c>
      <c r="D41" s="21">
        <v>110</v>
      </c>
      <c r="E41" s="21">
        <v>7650</v>
      </c>
      <c r="F41" s="40">
        <v>43</v>
      </c>
      <c r="G41" s="40">
        <v>2150</v>
      </c>
      <c r="H41" s="21">
        <v>65</v>
      </c>
      <c r="I41" s="21">
        <v>5200</v>
      </c>
      <c r="J41" s="21">
        <v>2</v>
      </c>
      <c r="K41" s="21">
        <v>300</v>
      </c>
      <c r="L41" s="40">
        <v>0</v>
      </c>
      <c r="M41" s="40">
        <v>0</v>
      </c>
    </row>
    <row r="42" s="1" customFormat="1" ht="29.25" customHeight="1" spans="1:13">
      <c r="A42" s="39"/>
      <c r="B42" s="20">
        <v>3</v>
      </c>
      <c r="C42" s="20" t="s">
        <v>69</v>
      </c>
      <c r="D42" s="21">
        <v>432</v>
      </c>
      <c r="E42" s="21">
        <v>30980</v>
      </c>
      <c r="F42" s="21">
        <v>171</v>
      </c>
      <c r="G42" s="21">
        <v>8550</v>
      </c>
      <c r="H42" s="21">
        <v>241</v>
      </c>
      <c r="I42" s="21">
        <v>19280</v>
      </c>
      <c r="J42" s="21">
        <v>19</v>
      </c>
      <c r="K42" s="21">
        <v>2850</v>
      </c>
      <c r="L42" s="40">
        <v>1</v>
      </c>
      <c r="M42" s="40">
        <v>300</v>
      </c>
    </row>
    <row r="43" s="1" customFormat="1" ht="29.25" customHeight="1" spans="1:13">
      <c r="A43" s="39"/>
      <c r="B43" s="20">
        <v>4</v>
      </c>
      <c r="C43" s="20" t="s">
        <v>70</v>
      </c>
      <c r="D43" s="55">
        <v>155</v>
      </c>
      <c r="E43" s="55">
        <v>10880</v>
      </c>
      <c r="F43" s="55">
        <v>67</v>
      </c>
      <c r="G43" s="55">
        <v>3350</v>
      </c>
      <c r="H43" s="55">
        <v>81</v>
      </c>
      <c r="I43" s="55">
        <v>6480</v>
      </c>
      <c r="J43" s="55">
        <v>7</v>
      </c>
      <c r="K43" s="55">
        <v>1050</v>
      </c>
      <c r="L43" s="84">
        <v>0</v>
      </c>
      <c r="M43" s="84">
        <v>0</v>
      </c>
    </row>
    <row r="44" s="1" customFormat="1" ht="29.25" customHeight="1" spans="1:13">
      <c r="A44" s="19" t="s">
        <v>16</v>
      </c>
      <c r="B44" s="20">
        <v>1</v>
      </c>
      <c r="C44" s="20" t="s">
        <v>71</v>
      </c>
      <c r="D44" s="56">
        <v>213</v>
      </c>
      <c r="E44" s="56">
        <v>14770</v>
      </c>
      <c r="F44" s="56">
        <v>92</v>
      </c>
      <c r="G44" s="56">
        <v>4600</v>
      </c>
      <c r="H44" s="56">
        <v>114</v>
      </c>
      <c r="I44" s="56">
        <v>9120</v>
      </c>
      <c r="J44" s="56">
        <v>7</v>
      </c>
      <c r="K44" s="56">
        <v>1050</v>
      </c>
      <c r="L44" s="20">
        <v>0</v>
      </c>
      <c r="M44" s="20">
        <v>0</v>
      </c>
    </row>
    <row r="45" s="1" customFormat="1" ht="29.25" customHeight="1" spans="1:13">
      <c r="A45" s="57"/>
      <c r="B45" s="58">
        <v>2</v>
      </c>
      <c r="C45" s="20" t="s">
        <v>72</v>
      </c>
      <c r="D45" s="59">
        <v>164</v>
      </c>
      <c r="E45" s="59">
        <v>11430</v>
      </c>
      <c r="F45" s="59">
        <v>68</v>
      </c>
      <c r="G45" s="59">
        <v>3400</v>
      </c>
      <c r="H45" s="59">
        <v>91</v>
      </c>
      <c r="I45" s="59">
        <v>7280</v>
      </c>
      <c r="J45" s="59">
        <v>5</v>
      </c>
      <c r="K45" s="59">
        <v>750</v>
      </c>
      <c r="L45" s="20">
        <v>0</v>
      </c>
      <c r="M45" s="20">
        <v>0</v>
      </c>
    </row>
    <row r="46" s="1" customFormat="1" ht="29.25" customHeight="1" spans="1:13">
      <c r="A46" s="57"/>
      <c r="B46" s="20">
        <v>3</v>
      </c>
      <c r="C46" s="20" t="s">
        <v>73</v>
      </c>
      <c r="D46" s="56">
        <v>158</v>
      </c>
      <c r="E46" s="56">
        <v>11480</v>
      </c>
      <c r="F46" s="56">
        <v>67</v>
      </c>
      <c r="G46" s="56">
        <v>3350</v>
      </c>
      <c r="H46" s="56">
        <v>81</v>
      </c>
      <c r="I46" s="56">
        <v>6480</v>
      </c>
      <c r="J46" s="56">
        <v>9</v>
      </c>
      <c r="K46" s="56">
        <v>1350</v>
      </c>
      <c r="L46" s="34">
        <v>1</v>
      </c>
      <c r="M46" s="34">
        <v>300</v>
      </c>
    </row>
    <row r="47" s="1" customFormat="1" ht="29.25" customHeight="1" spans="1:13">
      <c r="A47" s="57"/>
      <c r="B47" s="20">
        <v>4</v>
      </c>
      <c r="C47" s="58" t="s">
        <v>74</v>
      </c>
      <c r="D47" s="58">
        <v>43</v>
      </c>
      <c r="E47" s="60">
        <v>3290</v>
      </c>
      <c r="F47" s="61">
        <v>12</v>
      </c>
      <c r="G47" s="61">
        <v>600</v>
      </c>
      <c r="H47" s="61">
        <v>28</v>
      </c>
      <c r="I47" s="61">
        <v>2240</v>
      </c>
      <c r="J47" s="58">
        <v>3</v>
      </c>
      <c r="K47" s="58">
        <v>450</v>
      </c>
      <c r="L47" s="58">
        <v>0</v>
      </c>
      <c r="M47" s="58">
        <v>0</v>
      </c>
    </row>
    <row r="48" s="1" customFormat="1" ht="29.25" customHeight="1" spans="1:13">
      <c r="A48" s="57"/>
      <c r="B48" s="20">
        <v>5</v>
      </c>
      <c r="C48" s="20" t="s">
        <v>75</v>
      </c>
      <c r="D48" s="56">
        <v>32</v>
      </c>
      <c r="E48" s="62">
        <v>2460</v>
      </c>
      <c r="F48" s="63">
        <v>13</v>
      </c>
      <c r="G48" s="63">
        <v>650</v>
      </c>
      <c r="H48" s="63">
        <v>17</v>
      </c>
      <c r="I48" s="63">
        <v>1360</v>
      </c>
      <c r="J48" s="56">
        <v>1</v>
      </c>
      <c r="K48" s="56">
        <v>150</v>
      </c>
      <c r="L48" s="20">
        <v>1</v>
      </c>
      <c r="M48" s="20">
        <v>300</v>
      </c>
    </row>
    <row r="49" s="1" customFormat="1" ht="29.25" customHeight="1" spans="1:13">
      <c r="A49" s="57"/>
      <c r="B49" s="20">
        <v>6</v>
      </c>
      <c r="C49" s="20" t="s">
        <v>76</v>
      </c>
      <c r="D49" s="56">
        <v>44</v>
      </c>
      <c r="E49" s="56">
        <v>2950</v>
      </c>
      <c r="F49" s="56">
        <v>19</v>
      </c>
      <c r="G49" s="56">
        <v>950</v>
      </c>
      <c r="H49" s="56">
        <v>25</v>
      </c>
      <c r="I49" s="56">
        <v>2000</v>
      </c>
      <c r="J49" s="56">
        <v>0</v>
      </c>
      <c r="K49" s="56">
        <v>0</v>
      </c>
      <c r="L49" s="20">
        <v>0</v>
      </c>
      <c r="M49" s="20">
        <v>0</v>
      </c>
    </row>
    <row r="50" s="1" customFormat="1" ht="29.25" customHeight="1" spans="1:13">
      <c r="A50" s="64"/>
      <c r="B50" s="20">
        <v>7</v>
      </c>
      <c r="C50" s="20" t="s">
        <v>77</v>
      </c>
      <c r="D50" s="59">
        <v>91</v>
      </c>
      <c r="E50" s="59">
        <v>6320</v>
      </c>
      <c r="F50" s="59">
        <v>39</v>
      </c>
      <c r="G50" s="59">
        <v>1950</v>
      </c>
      <c r="H50" s="59">
        <v>49</v>
      </c>
      <c r="I50" s="59">
        <v>3920</v>
      </c>
      <c r="J50" s="59">
        <v>3</v>
      </c>
      <c r="K50" s="59">
        <v>450</v>
      </c>
      <c r="L50" s="85">
        <v>0</v>
      </c>
      <c r="M50" s="85">
        <v>0</v>
      </c>
    </row>
    <row r="51" s="1" customFormat="1" ht="29.25" customHeight="1" spans="1:13">
      <c r="A51" s="19" t="s">
        <v>17</v>
      </c>
      <c r="B51" s="23">
        <v>1</v>
      </c>
      <c r="C51" s="23" t="s">
        <v>78</v>
      </c>
      <c r="D51" s="65">
        <f t="shared" ref="D51:D54" si="0">SUM(F51+H51+J51)</f>
        <v>116</v>
      </c>
      <c r="E51" s="65">
        <f t="shared" ref="E51:E54" si="1">SUM(G51+I51+K51)</f>
        <v>7920</v>
      </c>
      <c r="F51" s="65">
        <v>57</v>
      </c>
      <c r="G51" s="65">
        <v>2850</v>
      </c>
      <c r="H51" s="65">
        <v>54</v>
      </c>
      <c r="I51" s="65">
        <v>4320</v>
      </c>
      <c r="J51" s="65">
        <v>5</v>
      </c>
      <c r="K51" s="65">
        <v>750</v>
      </c>
      <c r="L51" s="40">
        <v>0</v>
      </c>
      <c r="M51" s="40">
        <v>0</v>
      </c>
    </row>
    <row r="52" s="1" customFormat="1" ht="29.25" customHeight="1" spans="1:13">
      <c r="A52" s="57"/>
      <c r="B52" s="23">
        <v>2</v>
      </c>
      <c r="C52" s="23" t="s">
        <v>79</v>
      </c>
      <c r="D52" s="65">
        <f t="shared" si="0"/>
        <v>142</v>
      </c>
      <c r="E52" s="65">
        <f t="shared" si="1"/>
        <v>9910</v>
      </c>
      <c r="F52" s="65">
        <v>67</v>
      </c>
      <c r="G52" s="65">
        <v>3350</v>
      </c>
      <c r="H52" s="65">
        <v>67</v>
      </c>
      <c r="I52" s="65">
        <v>5360</v>
      </c>
      <c r="J52" s="65">
        <v>8</v>
      </c>
      <c r="K52" s="65">
        <v>1200</v>
      </c>
      <c r="L52" s="25">
        <v>0</v>
      </c>
      <c r="M52" s="25">
        <v>0</v>
      </c>
    </row>
    <row r="53" s="1" customFormat="1" ht="29.25" customHeight="1" spans="1:13">
      <c r="A53" s="57"/>
      <c r="B53" s="23">
        <v>3</v>
      </c>
      <c r="C53" s="66" t="s">
        <v>80</v>
      </c>
      <c r="D53" s="65">
        <f t="shared" si="0"/>
        <v>39</v>
      </c>
      <c r="E53" s="65">
        <f t="shared" si="1"/>
        <v>2700</v>
      </c>
      <c r="F53" s="65">
        <v>14</v>
      </c>
      <c r="G53" s="65">
        <v>700</v>
      </c>
      <c r="H53" s="65">
        <v>25</v>
      </c>
      <c r="I53" s="65">
        <v>2000</v>
      </c>
      <c r="J53" s="65">
        <v>0</v>
      </c>
      <c r="K53" s="65">
        <v>0</v>
      </c>
      <c r="L53" s="40">
        <v>0</v>
      </c>
      <c r="M53" s="40">
        <v>0</v>
      </c>
    </row>
    <row r="54" s="1" customFormat="1" ht="29.25" customHeight="1" spans="1:13">
      <c r="A54" s="64"/>
      <c r="B54" s="23">
        <v>4</v>
      </c>
      <c r="C54" s="23" t="s">
        <v>81</v>
      </c>
      <c r="D54" s="65">
        <f t="shared" si="0"/>
        <v>2</v>
      </c>
      <c r="E54" s="65">
        <f t="shared" si="1"/>
        <v>160</v>
      </c>
      <c r="F54" s="65">
        <v>0</v>
      </c>
      <c r="G54" s="65">
        <v>0</v>
      </c>
      <c r="H54" s="65">
        <v>2</v>
      </c>
      <c r="I54" s="65">
        <v>160</v>
      </c>
      <c r="J54" s="65">
        <v>0</v>
      </c>
      <c r="K54" s="65">
        <v>0</v>
      </c>
      <c r="L54" s="86">
        <v>0</v>
      </c>
      <c r="M54" s="86">
        <v>0</v>
      </c>
    </row>
    <row r="55" s="1" customFormat="1" ht="29.25" customHeight="1" spans="1:13">
      <c r="A55" s="19" t="s">
        <v>18</v>
      </c>
      <c r="B55" s="20">
        <v>1</v>
      </c>
      <c r="C55" s="66" t="s">
        <v>82</v>
      </c>
      <c r="D55" s="66">
        <v>14</v>
      </c>
      <c r="E55" s="66">
        <v>730</v>
      </c>
      <c r="F55" s="66">
        <v>13</v>
      </c>
      <c r="G55" s="66">
        <v>650</v>
      </c>
      <c r="H55" s="66">
        <v>1</v>
      </c>
      <c r="I55" s="67">
        <v>80</v>
      </c>
      <c r="J55" s="66">
        <v>0</v>
      </c>
      <c r="K55" s="66">
        <v>0</v>
      </c>
      <c r="L55" s="66">
        <v>0</v>
      </c>
      <c r="M55" s="66">
        <v>0</v>
      </c>
    </row>
    <row r="56" s="1" customFormat="1" ht="29.25" customHeight="1" spans="1:13">
      <c r="A56" s="57"/>
      <c r="B56" s="20">
        <v>2</v>
      </c>
      <c r="C56" s="20" t="s">
        <v>83</v>
      </c>
      <c r="D56" s="66">
        <v>7</v>
      </c>
      <c r="E56" s="66">
        <v>500</v>
      </c>
      <c r="F56" s="67">
        <v>2</v>
      </c>
      <c r="G56" s="67">
        <v>100</v>
      </c>
      <c r="H56" s="67">
        <v>5</v>
      </c>
      <c r="I56" s="67">
        <v>400</v>
      </c>
      <c r="J56" s="67">
        <v>0</v>
      </c>
      <c r="K56" s="67">
        <v>0</v>
      </c>
      <c r="L56" s="67">
        <v>0</v>
      </c>
      <c r="M56" s="67">
        <v>0</v>
      </c>
    </row>
    <row r="57" s="1" customFormat="1" ht="29.25" customHeight="1" spans="1:13">
      <c r="A57" s="57"/>
      <c r="B57" s="20">
        <v>3</v>
      </c>
      <c r="C57" s="20" t="s">
        <v>84</v>
      </c>
      <c r="D57" s="66">
        <f>F57+H57+J57+L57</f>
        <v>14</v>
      </c>
      <c r="E57" s="66">
        <v>890</v>
      </c>
      <c r="F57" s="21">
        <v>10</v>
      </c>
      <c r="G57" s="21">
        <v>500</v>
      </c>
      <c r="H57" s="21">
        <v>3</v>
      </c>
      <c r="I57" s="67">
        <v>240</v>
      </c>
      <c r="J57" s="21">
        <v>1</v>
      </c>
      <c r="K57" s="21">
        <v>150</v>
      </c>
      <c r="L57" s="40">
        <v>0</v>
      </c>
      <c r="M57" s="40">
        <v>0</v>
      </c>
    </row>
    <row r="58" s="1" customFormat="1" ht="29.25" customHeight="1" spans="1:13">
      <c r="A58" s="64"/>
      <c r="B58" s="20">
        <v>4</v>
      </c>
      <c r="C58" s="20" t="s">
        <v>85</v>
      </c>
      <c r="D58" s="66">
        <f>F58+H58+J58+L58</f>
        <v>2</v>
      </c>
      <c r="E58" s="66">
        <v>160</v>
      </c>
      <c r="F58" s="67">
        <v>0</v>
      </c>
      <c r="G58" s="67">
        <v>0</v>
      </c>
      <c r="H58" s="67">
        <v>2</v>
      </c>
      <c r="I58" s="67">
        <v>160</v>
      </c>
      <c r="J58" s="67">
        <v>0</v>
      </c>
      <c r="K58" s="67">
        <v>0</v>
      </c>
      <c r="L58" s="40">
        <v>0</v>
      </c>
      <c r="M58" s="40">
        <v>0</v>
      </c>
    </row>
    <row r="59" s="5" customFormat="1" ht="30" customHeight="1" spans="1:15">
      <c r="A59" s="68" t="s">
        <v>86</v>
      </c>
      <c r="B59" s="69"/>
      <c r="C59" s="69"/>
      <c r="D59" s="66">
        <f t="shared" ref="D59:M59" si="2">SUM(D5:D58)</f>
        <v>9554</v>
      </c>
      <c r="E59" s="66">
        <f t="shared" si="2"/>
        <v>678180</v>
      </c>
      <c r="F59" s="66">
        <f t="shared" si="2"/>
        <v>3896</v>
      </c>
      <c r="G59" s="66">
        <f t="shared" si="2"/>
        <v>194800</v>
      </c>
      <c r="H59" s="67">
        <f t="shared" si="2"/>
        <v>5236</v>
      </c>
      <c r="I59" s="67">
        <f t="shared" si="2"/>
        <v>418880</v>
      </c>
      <c r="J59" s="67">
        <f t="shared" si="2"/>
        <v>414</v>
      </c>
      <c r="K59" s="67">
        <f t="shared" si="2"/>
        <v>62100</v>
      </c>
      <c r="L59" s="67">
        <f t="shared" si="2"/>
        <v>8</v>
      </c>
      <c r="M59" s="67">
        <f t="shared" si="2"/>
        <v>2400</v>
      </c>
      <c r="N59" s="40"/>
      <c r="O59" s="40"/>
    </row>
    <row r="60" s="1" customFormat="1" ht="32.25" customHeight="1" spans="1:13">
      <c r="A60" s="70" t="s">
        <v>87</v>
      </c>
      <c r="B60" s="71"/>
      <c r="C60" s="71"/>
      <c r="D60" s="71"/>
      <c r="E60" s="72"/>
      <c r="F60" s="71"/>
      <c r="G60" s="71"/>
      <c r="H60" s="71"/>
      <c r="I60" s="71"/>
      <c r="J60" s="71"/>
      <c r="K60" s="71"/>
      <c r="L60" s="71"/>
      <c r="M60" s="71"/>
    </row>
  </sheetData>
  <mergeCells count="18">
    <mergeCell ref="A1:M1"/>
    <mergeCell ref="A2:K2"/>
    <mergeCell ref="D3:E3"/>
    <mergeCell ref="F3:G3"/>
    <mergeCell ref="H3:I3"/>
    <mergeCell ref="J3:K3"/>
    <mergeCell ref="L3:M3"/>
    <mergeCell ref="A60:M60"/>
    <mergeCell ref="A3:A4"/>
    <mergeCell ref="A5:A22"/>
    <mergeCell ref="A23:A29"/>
    <mergeCell ref="A30:A39"/>
    <mergeCell ref="A40:A43"/>
    <mergeCell ref="A44:A50"/>
    <mergeCell ref="A51:A54"/>
    <mergeCell ref="A55:A58"/>
    <mergeCell ref="B3:B4"/>
    <mergeCell ref="C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分段汇总表</vt:lpstr>
      <vt:lpstr>基层分段汇总表.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2024-04-30T02:48:00Z</dcterms:created>
  <dcterms:modified xsi:type="dcterms:W3CDTF">2024-05-06T10:51:44Z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